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-2026 Bill Roland\Training\"/>
    </mc:Choice>
  </mc:AlternateContent>
  <xr:revisionPtr revIDLastSave="0" documentId="8_{4DF22BF7-406B-4195-B445-1F0127C8825A}" xr6:coauthVersionLast="47" xr6:coauthVersionMax="47" xr10:uidLastSave="{00000000-0000-0000-0000-000000000000}"/>
  <bookViews>
    <workbookView xWindow="-120" yWindow="-120" windowWidth="29040" windowHeight="15720" xr2:uid="{A20FEB1A-4BFA-4DED-A843-79C0BF22E48F}"/>
  </bookViews>
  <sheets>
    <sheet name="VFW Chart of accounts 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H29" i="2"/>
  <c r="H35" i="2" s="1"/>
  <c r="I119" i="2"/>
  <c r="I109" i="2"/>
  <c r="I95" i="2"/>
  <c r="I82" i="2"/>
  <c r="I73" i="2"/>
  <c r="I64" i="2"/>
  <c r="I97" i="2" s="1"/>
  <c r="I53" i="2"/>
  <c r="I46" i="2"/>
  <c r="I56" i="2" s="1"/>
  <c r="I99" i="2" s="1"/>
  <c r="I121" i="2" s="1"/>
  <c r="H119" i="2"/>
  <c r="H109" i="2"/>
  <c r="H95" i="2"/>
  <c r="H82" i="2"/>
  <c r="H73" i="2"/>
  <c r="H64" i="2"/>
  <c r="H97" i="2" s="1"/>
  <c r="H53" i="2"/>
  <c r="H46" i="2"/>
  <c r="H56" i="2" s="1"/>
  <c r="H99" i="2" s="1"/>
  <c r="H121" i="2" s="1"/>
  <c r="H20" i="2"/>
</calcChain>
</file>

<file path=xl/sharedStrings.xml><?xml version="1.0" encoding="utf-8"?>
<sst xmlns="http://schemas.openxmlformats.org/spreadsheetml/2006/main" count="165" uniqueCount="163">
  <si>
    <t>Accnt. #</t>
  </si>
  <si>
    <t>Account</t>
  </si>
  <si>
    <t>10000</t>
  </si>
  <si>
    <t>12000</t>
  </si>
  <si>
    <t>20000</t>
  </si>
  <si>
    <t>12400</t>
  </si>
  <si>
    <t>15000</t>
  </si>
  <si>
    <t>17000</t>
  </si>
  <si>
    <t>18700</t>
  </si>
  <si>
    <t>25100</t>
  </si>
  <si>
    <t>30000</t>
  </si>
  <si>
    <t>41400</t>
  </si>
  <si>
    <t>12000 · Accounts Receivable Module</t>
  </si>
  <si>
    <t>20000 · Accounts Payable Module</t>
  </si>
  <si>
    <t>12400 · Food Inventory</t>
  </si>
  <si>
    <t>15000 · Furniture and Equipment</t>
  </si>
  <si>
    <t>17000 · Accumulated Depreciation</t>
  </si>
  <si>
    <t>25100 · Employee Tips Payable</t>
  </si>
  <si>
    <t>30000 · Opening Balance Equity</t>
  </si>
  <si>
    <t>Food sales</t>
  </si>
  <si>
    <t xml:space="preserve">10000 · Cash Home Association operating </t>
  </si>
  <si>
    <t>10001</t>
  </si>
  <si>
    <t xml:space="preserve">Small Gamesof Chance </t>
  </si>
  <si>
    <t xml:space="preserve">Skills </t>
  </si>
  <si>
    <t>10002</t>
  </si>
  <si>
    <t>Tax account</t>
  </si>
  <si>
    <t xml:space="preserve">Buildig fund </t>
  </si>
  <si>
    <t>10004</t>
  </si>
  <si>
    <t>10007</t>
  </si>
  <si>
    <t>20002</t>
  </si>
  <si>
    <t xml:space="preserve">Federal Withholdings tax </t>
  </si>
  <si>
    <t xml:space="preserve">State Withholding tax </t>
  </si>
  <si>
    <t xml:space="preserve">Loccal withholding tax </t>
  </si>
  <si>
    <t xml:space="preserve">Employee FICA withholdings </t>
  </si>
  <si>
    <t>20003</t>
  </si>
  <si>
    <t>20004</t>
  </si>
  <si>
    <t>20005</t>
  </si>
  <si>
    <t>41401</t>
  </si>
  <si>
    <t xml:space="preserve">Wine and Liquor sales </t>
  </si>
  <si>
    <t xml:space="preserve">snacks sales </t>
  </si>
  <si>
    <t xml:space="preserve">other sales </t>
  </si>
  <si>
    <t>41402</t>
  </si>
  <si>
    <t>41403</t>
  </si>
  <si>
    <t>41404</t>
  </si>
  <si>
    <t>42400</t>
  </si>
  <si>
    <t>Cost of sales Beer</t>
  </si>
  <si>
    <t>42401</t>
  </si>
  <si>
    <t>Cost of sales wine and Liquor</t>
  </si>
  <si>
    <t>42402</t>
  </si>
  <si>
    <t xml:space="preserve"> · Food Purchases</t>
  </si>
  <si>
    <t xml:space="preserve">cost of sales snacks </t>
  </si>
  <si>
    <t xml:space="preserve">cost of sales - other </t>
  </si>
  <si>
    <t>42403</t>
  </si>
  <si>
    <t>42404</t>
  </si>
  <si>
    <t xml:space="preserve"> · Beer Sales</t>
  </si>
  <si>
    <t xml:space="preserve">Total sales </t>
  </si>
  <si>
    <t xml:space="preserve">Total cost of Sales </t>
  </si>
  <si>
    <t>51100</t>
  </si>
  <si>
    <t>Payrol expense</t>
  </si>
  <si>
    <t xml:space="preserve">FICA Taxes </t>
  </si>
  <si>
    <t xml:space="preserve">State &amp; Federal unemployement taxes </t>
  </si>
  <si>
    <t xml:space="preserve">Workmans  Compensation insurance </t>
  </si>
  <si>
    <t>Other employee expenses</t>
  </si>
  <si>
    <t>51101</t>
  </si>
  <si>
    <t>51102</t>
  </si>
  <si>
    <t>51103</t>
  </si>
  <si>
    <t>51104</t>
  </si>
  <si>
    <t xml:space="preserve">Total Emloyement expenses </t>
  </si>
  <si>
    <t xml:space="preserve">Other operating expenses </t>
  </si>
  <si>
    <t xml:space="preserve">Bar supplies </t>
  </si>
  <si>
    <t xml:space="preserve">Insurance expense </t>
  </si>
  <si>
    <t xml:space="preserve">Minor equipment purchases </t>
  </si>
  <si>
    <t xml:space="preserve">Repair to bar equipment </t>
  </si>
  <si>
    <t>521000</t>
  </si>
  <si>
    <t>521001</t>
  </si>
  <si>
    <t>521002</t>
  </si>
  <si>
    <t>521003</t>
  </si>
  <si>
    <t xml:space="preserve">Building costs </t>
  </si>
  <si>
    <t xml:space="preserve">Building repairs and maintenance </t>
  </si>
  <si>
    <t xml:space="preserve">Trash </t>
  </si>
  <si>
    <t>Utilities Heat</t>
  </si>
  <si>
    <t xml:space="preserve">Utiliteies Electric </t>
  </si>
  <si>
    <t>Other building costs</t>
  </si>
  <si>
    <t>531000</t>
  </si>
  <si>
    <t>531001</t>
  </si>
  <si>
    <t>531002</t>
  </si>
  <si>
    <t>531003</t>
  </si>
  <si>
    <t>531004</t>
  </si>
  <si>
    <t xml:space="preserve">Administrative costs </t>
  </si>
  <si>
    <t xml:space="preserve">Advertising </t>
  </si>
  <si>
    <t>Bank Fees</t>
  </si>
  <si>
    <t xml:space="preserve">Mercantile card fees </t>
  </si>
  <si>
    <t xml:space="preserve">Accounting fees </t>
  </si>
  <si>
    <t xml:space="preserve">Legal fees </t>
  </si>
  <si>
    <t xml:space="preserve">Office supples </t>
  </si>
  <si>
    <t xml:space="preserve">Milage costs  </t>
  </si>
  <si>
    <t xml:space="preserve">Postage cost </t>
  </si>
  <si>
    <t xml:space="preserve">Telephone and internet servcie </t>
  </si>
  <si>
    <t>541000</t>
  </si>
  <si>
    <t>541001</t>
  </si>
  <si>
    <t>541002</t>
  </si>
  <si>
    <t>541003</t>
  </si>
  <si>
    <t>541004</t>
  </si>
  <si>
    <t>541005</t>
  </si>
  <si>
    <t>541006</t>
  </si>
  <si>
    <t>541007</t>
  </si>
  <si>
    <t>541008</t>
  </si>
  <si>
    <t xml:space="preserve">Gross Proft </t>
  </si>
  <si>
    <t xml:space="preserve">Total operating expenses </t>
  </si>
  <si>
    <t xml:space="preserve">Total Buiding cots </t>
  </si>
  <si>
    <t xml:space="preserve">Total Adminstrative costs </t>
  </si>
  <si>
    <t xml:space="preserve">Proft ( loss ) from Bar operations </t>
  </si>
  <si>
    <t xml:space="preserve">Support of Veterans and Activities </t>
  </si>
  <si>
    <t xml:space="preserve">Flowers </t>
  </si>
  <si>
    <t>Funderal expenses</t>
  </si>
  <si>
    <t xml:space="preserve">Uniforms </t>
  </si>
  <si>
    <t xml:space="preserve">Linens </t>
  </si>
  <si>
    <t>521004</t>
  </si>
  <si>
    <t xml:space="preserve">Cleaning supplies </t>
  </si>
  <si>
    <t>531005</t>
  </si>
  <si>
    <t xml:space="preserve">Amunition </t>
  </si>
  <si>
    <t xml:space="preserve">Other drill equipment </t>
  </si>
  <si>
    <t xml:space="preserve">Dues income ( income account ) </t>
  </si>
  <si>
    <t>551000</t>
  </si>
  <si>
    <t>551001</t>
  </si>
  <si>
    <t>551002</t>
  </si>
  <si>
    <t>551003</t>
  </si>
  <si>
    <t>551004</t>
  </si>
  <si>
    <t>551005</t>
  </si>
  <si>
    <t>551006</t>
  </si>
  <si>
    <t>541009</t>
  </si>
  <si>
    <t>Cost of games of chance</t>
  </si>
  <si>
    <t xml:space="preserve">Other gambling expenses </t>
  </si>
  <si>
    <t xml:space="preserve">Gambling </t>
  </si>
  <si>
    <t xml:space="preserve">Net profit from Gambling </t>
  </si>
  <si>
    <t>Required Charitible  contributions</t>
  </si>
  <si>
    <t xml:space="preserve">Net Profit or loss </t>
  </si>
  <si>
    <t>Total Assets</t>
  </si>
  <si>
    <t xml:space="preserve">Other operating expense </t>
  </si>
  <si>
    <t>521005</t>
  </si>
  <si>
    <t xml:space="preserve">Other Administrative costs </t>
  </si>
  <si>
    <t xml:space="preserve">Skills Income </t>
  </si>
  <si>
    <t xml:space="preserve">SGOC Income </t>
  </si>
  <si>
    <t xml:space="preserve">Other / games income </t>
  </si>
  <si>
    <t xml:space="preserve">Quartermaster pay and expenses </t>
  </si>
  <si>
    <t>51105</t>
  </si>
  <si>
    <t xml:space="preserve">18700  current assets </t>
  </si>
  <si>
    <t xml:space="preserve">Total Liabilities </t>
  </si>
  <si>
    <t xml:space="preserve">Net income </t>
  </si>
  <si>
    <t xml:space="preserve">Total equity </t>
  </si>
  <si>
    <t xml:space="preserve">Income Statement </t>
  </si>
  <si>
    <t xml:space="preserve">Programs and cermonies </t>
  </si>
  <si>
    <t xml:space="preserve">Year '2024 </t>
  </si>
  <si>
    <t>Year '2023</t>
  </si>
  <si>
    <t xml:space="preserve">41420 </t>
  </si>
  <si>
    <t xml:space="preserve">Daily book Credit </t>
  </si>
  <si>
    <t xml:space="preserve">Daily book debit </t>
  </si>
  <si>
    <t>41421</t>
  </si>
  <si>
    <t xml:space="preserve">VFW Home Association MM </t>
  </si>
  <si>
    <t>10010</t>
  </si>
  <si>
    <t xml:space="preserve">Cash not deposited </t>
  </si>
  <si>
    <t xml:space="preserve">Net cost of Veterans </t>
  </si>
  <si>
    <t xml:space="preserve">VFW USA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</si>
</sst>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323232"/>
      <name val="Arial"/>
      <family val="2"/>
    </font>
    <font>
      <b/>
      <u/>
      <sz val="8"/>
      <color rgb="FF32323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">
    <xf numFmtId="0" fontId="0" fillId="0" borderId="0" xfId="0"/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center" wrapText="1"/>
    </xf>
    <xf numFmtId="44" fontId="1" fillId="0" borderId="1" xfId="2" applyFont="1" applyBorder="1" applyAlignment="1">
      <alignment horizontal="center" vertical="center"/>
    </xf>
    <xf numFmtId="44" fontId="2" fillId="0" borderId="0" xfId="2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44" fontId="0" fillId="0" borderId="0" xfId="2" applyFont="1"/>
    <xf numFmtId="44" fontId="2" fillId="0" borderId="0" xfId="2" applyFont="1" applyBorder="1" applyAlignment="1">
      <alignment wrapText="1"/>
    </xf>
    <xf numFmtId="164" fontId="0" fillId="0" borderId="0" xfId="2" applyNumberFormat="1" applyFont="1"/>
    <xf numFmtId="164" fontId="0" fillId="0" borderId="0" xfId="0" applyNumberFormat="1"/>
    <xf numFmtId="164" fontId="0" fillId="0" borderId="2" xfId="0" applyNumberFormat="1" applyBorder="1"/>
    <xf numFmtId="49" fontId="7" fillId="0" borderId="0" xfId="0" applyNumberFormat="1" applyFont="1"/>
    <xf numFmtId="164" fontId="0" fillId="0" borderId="3" xfId="2" applyNumberFormat="1" applyFont="1" applyBorder="1"/>
    <xf numFmtId="164" fontId="0" fillId="0" borderId="0" xfId="2" applyNumberFormat="1" applyFont="1" applyBorder="1"/>
    <xf numFmtId="164" fontId="0" fillId="0" borderId="2" xfId="2" applyNumberFormat="1" applyFont="1" applyBorder="1"/>
    <xf numFmtId="0" fontId="0" fillId="0" borderId="4" xfId="0" applyBorder="1"/>
    <xf numFmtId="165" fontId="0" fillId="0" borderId="0" xfId="3" applyNumberFormat="1" applyFont="1"/>
    <xf numFmtId="0" fontId="8" fillId="0" borderId="0" xfId="0" applyFont="1"/>
  </cellXfs>
  <cellStyles count="4">
    <cellStyle name="Comma" xfId="3" builtinId="3"/>
    <cellStyle name="Currency" xfId="2" builtinId="4"/>
    <cellStyle name="Normal" xfId="0" builtinId="0"/>
    <cellStyle name="Normal 2" xfId="1" xr:uid="{DC754170-9749-4CAC-B4B0-19E887EF10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3FAE-E5EB-4983-BD27-D5973041DE5D}">
  <dimension ref="A2:I124"/>
  <sheetViews>
    <sheetView tabSelected="1" workbookViewId="0">
      <selection activeCell="D2" sqref="D2"/>
    </sheetView>
  </sheetViews>
  <sheetFormatPr defaultRowHeight="15" x14ac:dyDescent="0.25"/>
  <cols>
    <col min="1" max="2" width="2.28515625" customWidth="1"/>
    <col min="3" max="3" width="7.140625" bestFit="1" customWidth="1"/>
    <col min="4" max="4" width="29.7109375" customWidth="1"/>
    <col min="5" max="5" width="14.85546875" style="12" hidden="1" customWidth="1"/>
    <col min="6" max="6" width="16" hidden="1" customWidth="1"/>
    <col min="7" max="7" width="19.42578125" style="6" hidden="1" customWidth="1"/>
    <col min="8" max="8" width="13.7109375" customWidth="1"/>
    <col min="9" max="9" width="12.140625" bestFit="1" customWidth="1"/>
  </cols>
  <sheetData>
    <row r="2" spans="1:9" x14ac:dyDescent="0.25">
      <c r="D2" s="25" t="s">
        <v>162</v>
      </c>
    </row>
    <row r="3" spans="1:9" s="4" customFormat="1" ht="15.75" thickBot="1" x14ac:dyDescent="0.3">
      <c r="A3" s="2"/>
      <c r="B3" s="2"/>
      <c r="C3" s="3" t="s">
        <v>0</v>
      </c>
      <c r="D3" s="3" t="s">
        <v>1</v>
      </c>
      <c r="E3" s="10"/>
      <c r="F3" s="3"/>
      <c r="G3" s="9"/>
    </row>
    <row r="4" spans="1:9" ht="15.75" thickTop="1" x14ac:dyDescent="0.25">
      <c r="A4" s="1"/>
      <c r="B4" s="1"/>
      <c r="C4" s="1" t="s">
        <v>2</v>
      </c>
      <c r="D4" s="1" t="s">
        <v>20</v>
      </c>
      <c r="E4" s="11"/>
      <c r="F4" s="13"/>
      <c r="G4" s="15"/>
      <c r="H4" s="16">
        <v>5200</v>
      </c>
      <c r="I4" s="14"/>
    </row>
    <row r="5" spans="1:9" x14ac:dyDescent="0.25">
      <c r="A5" s="1"/>
      <c r="B5" s="1"/>
      <c r="C5" s="1" t="s">
        <v>21</v>
      </c>
      <c r="D5" s="1" t="s">
        <v>22</v>
      </c>
      <c r="E5" s="11"/>
      <c r="F5" s="13"/>
      <c r="G5" s="5"/>
      <c r="H5" s="16">
        <v>6300</v>
      </c>
    </row>
    <row r="6" spans="1:9" x14ac:dyDescent="0.25">
      <c r="A6" s="1"/>
      <c r="B6" s="1"/>
      <c r="C6" s="1" t="s">
        <v>21</v>
      </c>
      <c r="D6" s="1" t="s">
        <v>23</v>
      </c>
      <c r="E6" s="11"/>
      <c r="F6" s="13"/>
      <c r="G6" s="5"/>
      <c r="H6" s="16">
        <v>31800</v>
      </c>
    </row>
    <row r="7" spans="1:9" x14ac:dyDescent="0.25">
      <c r="A7" s="1"/>
      <c r="B7" s="1"/>
      <c r="C7" s="1" t="s">
        <v>24</v>
      </c>
      <c r="D7" s="1" t="s">
        <v>25</v>
      </c>
      <c r="E7" s="11"/>
      <c r="F7" s="13"/>
      <c r="G7" s="5"/>
      <c r="H7" s="16">
        <v>1500</v>
      </c>
    </row>
    <row r="8" spans="1:9" x14ac:dyDescent="0.25">
      <c r="A8" s="1"/>
      <c r="B8" s="1"/>
      <c r="C8" s="1"/>
      <c r="D8" s="1"/>
      <c r="E8" s="11"/>
      <c r="F8" s="13"/>
      <c r="G8" s="5"/>
      <c r="H8" s="16"/>
    </row>
    <row r="9" spans="1:9" x14ac:dyDescent="0.25">
      <c r="A9" s="1"/>
      <c r="B9" s="1"/>
      <c r="C9" s="1" t="s">
        <v>27</v>
      </c>
      <c r="D9" s="1" t="s">
        <v>26</v>
      </c>
      <c r="E9" s="11"/>
      <c r="F9" s="13"/>
      <c r="G9" s="5"/>
      <c r="H9" s="16">
        <v>32000</v>
      </c>
    </row>
    <row r="10" spans="1:9" x14ac:dyDescent="0.25">
      <c r="A10" s="1"/>
      <c r="B10" s="1"/>
      <c r="C10" s="1" t="s">
        <v>28</v>
      </c>
      <c r="D10" s="1" t="s">
        <v>158</v>
      </c>
      <c r="E10" s="11"/>
      <c r="F10" s="1"/>
      <c r="G10" s="5"/>
      <c r="H10" s="16">
        <v>45000</v>
      </c>
    </row>
    <row r="11" spans="1:9" x14ac:dyDescent="0.25">
      <c r="A11" s="1"/>
      <c r="B11" s="1"/>
      <c r="C11" s="1" t="s">
        <v>159</v>
      </c>
      <c r="D11" s="1" t="s">
        <v>160</v>
      </c>
      <c r="E11" s="11"/>
      <c r="F11" s="13"/>
      <c r="G11" s="5"/>
      <c r="H11" s="16">
        <v>3600</v>
      </c>
    </row>
    <row r="12" spans="1:9" x14ac:dyDescent="0.25">
      <c r="A12" s="1"/>
      <c r="H12" s="17"/>
    </row>
    <row r="13" spans="1:9" x14ac:dyDescent="0.25">
      <c r="A13" s="1"/>
      <c r="B13" s="1"/>
      <c r="C13" s="1" t="s">
        <v>3</v>
      </c>
      <c r="D13" s="1" t="s">
        <v>12</v>
      </c>
      <c r="E13" s="11"/>
      <c r="F13" s="1"/>
      <c r="G13" s="5"/>
      <c r="H13" s="17"/>
    </row>
    <row r="14" spans="1:9" x14ac:dyDescent="0.25">
      <c r="H14" s="17"/>
    </row>
    <row r="15" spans="1:9" x14ac:dyDescent="0.25">
      <c r="A15" s="1"/>
      <c r="B15" s="1"/>
      <c r="C15" s="1" t="s">
        <v>5</v>
      </c>
      <c r="D15" s="1" t="s">
        <v>14</v>
      </c>
      <c r="E15" s="11"/>
      <c r="F15" s="1"/>
      <c r="G15" s="5"/>
      <c r="H15" s="17"/>
    </row>
    <row r="16" spans="1:9" x14ac:dyDescent="0.25">
      <c r="A16" s="1"/>
      <c r="B16" s="1"/>
      <c r="C16" s="1" t="s">
        <v>6</v>
      </c>
      <c r="D16" s="1" t="s">
        <v>15</v>
      </c>
      <c r="E16" s="11"/>
      <c r="F16" s="1"/>
      <c r="G16" s="5"/>
      <c r="H16" s="17">
        <v>20000</v>
      </c>
    </row>
    <row r="17" spans="1:9" x14ac:dyDescent="0.25">
      <c r="A17" s="1"/>
      <c r="B17" s="1"/>
      <c r="C17" s="1" t="s">
        <v>7</v>
      </c>
      <c r="D17" s="1" t="s">
        <v>16</v>
      </c>
      <c r="E17" s="11"/>
      <c r="F17" s="1"/>
      <c r="G17" s="5"/>
      <c r="H17" s="17">
        <v>-12000</v>
      </c>
    </row>
    <row r="18" spans="1:9" x14ac:dyDescent="0.25">
      <c r="A18" s="1"/>
      <c r="B18" s="1"/>
      <c r="C18" s="1" t="s">
        <v>8</v>
      </c>
      <c r="D18" s="1" t="s">
        <v>146</v>
      </c>
      <c r="E18" s="11"/>
      <c r="F18" s="1"/>
      <c r="G18" s="5"/>
      <c r="H18" s="17"/>
    </row>
    <row r="19" spans="1:9" x14ac:dyDescent="0.25">
      <c r="A19" s="1"/>
      <c r="B19" s="1"/>
      <c r="C19" s="1"/>
      <c r="D19" s="1"/>
      <c r="E19" s="11"/>
      <c r="F19" s="1"/>
      <c r="G19" s="5"/>
      <c r="H19" s="17"/>
    </row>
    <row r="20" spans="1:9" ht="15.75" thickBot="1" x14ac:dyDescent="0.3">
      <c r="A20" s="1"/>
      <c r="B20" s="1"/>
      <c r="C20" s="1"/>
      <c r="D20" s="1" t="s">
        <v>137</v>
      </c>
      <c r="E20" s="11"/>
      <c r="F20" s="1"/>
      <c r="G20" s="5"/>
      <c r="H20" s="18">
        <f>SUM(H4:H19)</f>
        <v>133400</v>
      </c>
    </row>
    <row r="21" spans="1:9" ht="15.75" thickTop="1" x14ac:dyDescent="0.25">
      <c r="A21" s="1"/>
      <c r="B21" s="1"/>
      <c r="C21" s="1"/>
      <c r="D21" s="1"/>
      <c r="E21" s="11"/>
      <c r="F21" s="1"/>
      <c r="G21" s="5"/>
      <c r="H21" s="17"/>
    </row>
    <row r="22" spans="1:9" x14ac:dyDescent="0.25">
      <c r="A22" s="1"/>
      <c r="B22" s="1"/>
      <c r="C22" s="1" t="s">
        <v>4</v>
      </c>
      <c r="D22" s="1" t="s">
        <v>13</v>
      </c>
      <c r="E22" s="11"/>
      <c r="F22" s="1"/>
      <c r="G22" s="5"/>
      <c r="H22" s="16">
        <v>2000</v>
      </c>
      <c r="I22" s="21"/>
    </row>
    <row r="23" spans="1:9" x14ac:dyDescent="0.25">
      <c r="A23" s="1"/>
      <c r="B23" s="1"/>
      <c r="C23" s="1" t="s">
        <v>29</v>
      </c>
      <c r="D23" s="1" t="s">
        <v>30</v>
      </c>
      <c r="E23" s="11"/>
      <c r="F23" s="1"/>
      <c r="G23" s="5"/>
      <c r="H23" s="16">
        <v>1200</v>
      </c>
      <c r="I23" s="21"/>
    </row>
    <row r="24" spans="1:9" x14ac:dyDescent="0.25">
      <c r="A24" s="1"/>
      <c r="B24" s="1"/>
      <c r="C24" s="1" t="s">
        <v>34</v>
      </c>
      <c r="D24" s="1" t="s">
        <v>31</v>
      </c>
      <c r="E24" s="11"/>
      <c r="F24" s="1"/>
      <c r="G24" s="5"/>
      <c r="H24" s="16">
        <v>500</v>
      </c>
      <c r="I24" s="21"/>
    </row>
    <row r="25" spans="1:9" x14ac:dyDescent="0.25">
      <c r="A25" s="1"/>
      <c r="B25" s="1"/>
      <c r="C25" s="1" t="s">
        <v>35</v>
      </c>
      <c r="D25" s="1" t="s">
        <v>32</v>
      </c>
      <c r="E25" s="11"/>
      <c r="F25" s="1"/>
      <c r="G25" s="5"/>
      <c r="H25" s="16">
        <v>100</v>
      </c>
      <c r="I25" s="21"/>
    </row>
    <row r="26" spans="1:9" x14ac:dyDescent="0.25">
      <c r="A26" s="1"/>
      <c r="B26" s="1"/>
      <c r="C26" s="1" t="s">
        <v>36</v>
      </c>
      <c r="D26" s="1" t="s">
        <v>33</v>
      </c>
      <c r="E26" s="11"/>
      <c r="F26" s="1"/>
      <c r="G26" s="5"/>
      <c r="H26" s="16"/>
      <c r="I26" s="21"/>
    </row>
    <row r="27" spans="1:9" x14ac:dyDescent="0.25">
      <c r="A27" s="1"/>
      <c r="B27" s="1"/>
      <c r="C27" s="1"/>
      <c r="D27" s="1"/>
      <c r="E27" s="11"/>
      <c r="F27" s="1"/>
      <c r="G27" s="5"/>
      <c r="H27" s="16"/>
      <c r="I27" s="21"/>
    </row>
    <row r="28" spans="1:9" x14ac:dyDescent="0.25">
      <c r="A28" s="1"/>
      <c r="B28" s="1"/>
      <c r="C28" s="1" t="s">
        <v>9</v>
      </c>
      <c r="D28" s="1" t="s">
        <v>17</v>
      </c>
      <c r="E28" s="11"/>
      <c r="F28" s="1"/>
      <c r="G28" s="5"/>
      <c r="H28" s="16"/>
      <c r="I28" s="21"/>
    </row>
    <row r="29" spans="1:9" x14ac:dyDescent="0.25">
      <c r="A29" s="1"/>
      <c r="B29" s="1"/>
      <c r="C29" s="1"/>
      <c r="D29" s="1" t="s">
        <v>147</v>
      </c>
      <c r="E29" s="11"/>
      <c r="F29" s="1"/>
      <c r="G29" s="5"/>
      <c r="H29" s="20">
        <f>SUM(H22:H28)</f>
        <v>3800</v>
      </c>
      <c r="I29" s="21"/>
    </row>
    <row r="30" spans="1:9" x14ac:dyDescent="0.25">
      <c r="A30" s="1"/>
      <c r="B30" s="1"/>
      <c r="C30" s="1"/>
      <c r="D30" s="1"/>
      <c r="E30" s="11"/>
      <c r="F30" s="1"/>
      <c r="G30" s="5"/>
      <c r="H30" s="16"/>
      <c r="I30" s="21"/>
    </row>
    <row r="31" spans="1:9" x14ac:dyDescent="0.25">
      <c r="A31" s="1"/>
      <c r="B31" s="1"/>
      <c r="C31" s="1" t="s">
        <v>10</v>
      </c>
      <c r="D31" s="1" t="s">
        <v>18</v>
      </c>
      <c r="E31" s="11"/>
      <c r="F31" s="1"/>
      <c r="G31" s="5"/>
      <c r="H31" s="21">
        <v>61350</v>
      </c>
      <c r="I31" s="21"/>
    </row>
    <row r="32" spans="1:9" x14ac:dyDescent="0.25">
      <c r="A32" s="1"/>
      <c r="B32" s="1"/>
      <c r="C32" s="1"/>
      <c r="D32" s="1" t="s">
        <v>148</v>
      </c>
      <c r="E32" s="11"/>
      <c r="F32" s="1"/>
      <c r="G32" s="5"/>
      <c r="H32" s="21">
        <v>68250</v>
      </c>
      <c r="I32" s="21"/>
    </row>
    <row r="33" spans="1:9" x14ac:dyDescent="0.25">
      <c r="A33" s="1"/>
      <c r="B33" s="1"/>
      <c r="C33" s="1"/>
      <c r="D33" s="1" t="s">
        <v>149</v>
      </c>
      <c r="E33" s="11"/>
      <c r="F33" s="1"/>
      <c r="G33" s="5"/>
      <c r="H33" s="20">
        <f>SUM(H31:H32)</f>
        <v>129600</v>
      </c>
      <c r="I33" s="21"/>
    </row>
    <row r="34" spans="1:9" x14ac:dyDescent="0.25">
      <c r="A34" s="1"/>
      <c r="B34" s="1"/>
      <c r="C34" s="1"/>
      <c r="D34" s="1"/>
      <c r="E34" s="11"/>
      <c r="F34" s="1"/>
      <c r="G34" s="5"/>
      <c r="H34" s="21"/>
      <c r="I34" s="21"/>
    </row>
    <row r="35" spans="1:9" ht="15.75" thickBot="1" x14ac:dyDescent="0.3">
      <c r="A35" s="1"/>
      <c r="B35" s="1"/>
      <c r="C35" s="1"/>
      <c r="D35" s="1"/>
      <c r="E35" s="11"/>
      <c r="F35" s="1"/>
      <c r="G35" s="5"/>
      <c r="H35" s="22">
        <f>H29+H33</f>
        <v>133400</v>
      </c>
      <c r="I35" s="21"/>
    </row>
    <row r="36" spans="1:9" ht="15.75" thickTop="1" x14ac:dyDescent="0.25">
      <c r="A36" s="1"/>
      <c r="B36" s="1"/>
      <c r="C36" s="1"/>
      <c r="D36" s="1"/>
      <c r="E36" s="11"/>
      <c r="F36" s="1"/>
      <c r="G36" s="5"/>
    </row>
    <row r="37" spans="1:9" x14ac:dyDescent="0.25">
      <c r="A37" s="1"/>
      <c r="B37" s="1"/>
      <c r="C37" s="1"/>
      <c r="D37" s="19" t="s">
        <v>150</v>
      </c>
      <c r="E37" s="11"/>
      <c r="F37" s="1"/>
      <c r="G37" s="5"/>
      <c r="H37" s="23" t="s">
        <v>152</v>
      </c>
      <c r="I37" s="23" t="s">
        <v>153</v>
      </c>
    </row>
    <row r="38" spans="1:9" x14ac:dyDescent="0.25">
      <c r="A38" s="1"/>
      <c r="B38" s="1"/>
      <c r="C38" s="1" t="s">
        <v>11</v>
      </c>
      <c r="D38" s="1" t="s">
        <v>54</v>
      </c>
      <c r="E38" s="11"/>
      <c r="F38" s="1"/>
      <c r="G38" s="5"/>
      <c r="H38" s="16">
        <v>98000</v>
      </c>
      <c r="I38" s="16">
        <v>105000</v>
      </c>
    </row>
    <row r="39" spans="1:9" x14ac:dyDescent="0.25">
      <c r="A39" s="1"/>
      <c r="B39" s="1"/>
      <c r="C39" s="1" t="s">
        <v>37</v>
      </c>
      <c r="D39" s="1" t="s">
        <v>38</v>
      </c>
      <c r="E39" s="11"/>
      <c r="F39" s="1"/>
      <c r="G39" s="5"/>
      <c r="H39" s="16">
        <v>38000</v>
      </c>
      <c r="I39" s="16">
        <v>39000</v>
      </c>
    </row>
    <row r="40" spans="1:9" x14ac:dyDescent="0.25">
      <c r="A40" s="1"/>
      <c r="B40" s="1"/>
      <c r="C40" s="1" t="s">
        <v>41</v>
      </c>
      <c r="D40" s="1" t="s">
        <v>19</v>
      </c>
      <c r="E40" s="11"/>
      <c r="F40" s="1"/>
      <c r="G40" s="5"/>
      <c r="H40" s="16">
        <v>31000</v>
      </c>
      <c r="I40" s="16">
        <v>32000</v>
      </c>
    </row>
    <row r="41" spans="1:9" x14ac:dyDescent="0.25">
      <c r="A41" s="1"/>
      <c r="B41" s="1"/>
      <c r="C41" s="1" t="s">
        <v>42</v>
      </c>
      <c r="D41" s="1" t="s">
        <v>39</v>
      </c>
      <c r="E41" s="11"/>
      <c r="F41" s="1"/>
      <c r="G41" s="5"/>
      <c r="H41" s="16">
        <v>5000</v>
      </c>
      <c r="I41" s="16">
        <v>5500</v>
      </c>
    </row>
    <row r="42" spans="1:9" x14ac:dyDescent="0.25">
      <c r="A42" s="1"/>
      <c r="B42" s="1"/>
      <c r="C42" s="1" t="s">
        <v>43</v>
      </c>
      <c r="D42" s="1" t="s">
        <v>40</v>
      </c>
      <c r="E42" s="11"/>
      <c r="F42" s="1"/>
      <c r="G42" s="5"/>
      <c r="H42" s="16"/>
      <c r="I42" s="16"/>
    </row>
    <row r="43" spans="1:9" x14ac:dyDescent="0.25">
      <c r="A43" s="1"/>
      <c r="B43" s="1"/>
      <c r="C43" s="1" t="s">
        <v>154</v>
      </c>
      <c r="D43" s="1" t="s">
        <v>155</v>
      </c>
      <c r="E43" s="11"/>
      <c r="F43" s="1"/>
      <c r="G43" s="5"/>
      <c r="H43" s="24">
        <v>11145</v>
      </c>
      <c r="I43" s="24">
        <v>12224</v>
      </c>
    </row>
    <row r="44" spans="1:9" x14ac:dyDescent="0.25">
      <c r="A44" s="1"/>
      <c r="B44" s="1"/>
      <c r="C44" s="1" t="s">
        <v>157</v>
      </c>
      <c r="D44" s="1" t="s">
        <v>156</v>
      </c>
      <c r="E44" s="11"/>
      <c r="F44" s="1"/>
      <c r="G44" s="5"/>
      <c r="H44" s="24">
        <v>-11145</v>
      </c>
      <c r="I44" s="24">
        <v>-12224</v>
      </c>
    </row>
    <row r="45" spans="1:9" x14ac:dyDescent="0.25">
      <c r="A45" s="1"/>
      <c r="B45" s="1"/>
      <c r="C45" s="1"/>
      <c r="D45" s="1"/>
      <c r="E45" s="11"/>
      <c r="F45" s="1"/>
      <c r="G45" s="5"/>
      <c r="H45" s="16"/>
      <c r="I45" s="16"/>
    </row>
    <row r="46" spans="1:9" x14ac:dyDescent="0.25">
      <c r="A46" s="1"/>
      <c r="B46" s="1"/>
      <c r="C46" s="1"/>
      <c r="D46" s="7" t="s">
        <v>55</v>
      </c>
      <c r="E46" s="11"/>
      <c r="F46" s="1"/>
      <c r="G46" s="5"/>
      <c r="H46" s="20">
        <f>SUM(H38:H45)</f>
        <v>172000</v>
      </c>
      <c r="I46" s="20">
        <f>SUM(I38:I45)</f>
        <v>181500</v>
      </c>
    </row>
    <row r="47" spans="1:9" x14ac:dyDescent="0.25">
      <c r="A47" s="1"/>
      <c r="B47" s="1"/>
      <c r="C47" s="1"/>
      <c r="D47" s="7"/>
      <c r="E47" s="11"/>
      <c r="F47" s="1"/>
      <c r="G47" s="5"/>
      <c r="H47" s="21"/>
      <c r="I47" s="16"/>
    </row>
    <row r="48" spans="1:9" x14ac:dyDescent="0.25">
      <c r="A48" s="1"/>
      <c r="B48" s="1"/>
      <c r="C48" s="1" t="s">
        <v>44</v>
      </c>
      <c r="D48" s="1" t="s">
        <v>45</v>
      </c>
      <c r="E48" s="11"/>
      <c r="F48" s="1"/>
      <c r="G48" s="5"/>
      <c r="H48" s="16">
        <v>39200</v>
      </c>
      <c r="I48" s="16">
        <v>40555</v>
      </c>
    </row>
    <row r="49" spans="1:9" x14ac:dyDescent="0.25">
      <c r="A49" s="1"/>
      <c r="B49" s="1"/>
      <c r="C49" s="1" t="s">
        <v>46</v>
      </c>
      <c r="D49" s="1" t="s">
        <v>47</v>
      </c>
      <c r="E49" s="11"/>
      <c r="F49" s="1"/>
      <c r="G49" s="5"/>
      <c r="H49" s="16">
        <v>12500</v>
      </c>
      <c r="I49" s="16">
        <v>13500</v>
      </c>
    </row>
    <row r="50" spans="1:9" x14ac:dyDescent="0.25">
      <c r="A50" s="1"/>
      <c r="B50" s="1"/>
      <c r="C50" s="1" t="s">
        <v>48</v>
      </c>
      <c r="D50" s="1" t="s">
        <v>49</v>
      </c>
      <c r="E50" s="11"/>
      <c r="F50" s="1"/>
      <c r="G50" s="5"/>
      <c r="H50" s="16">
        <v>15000</v>
      </c>
      <c r="I50" s="16">
        <v>17000</v>
      </c>
    </row>
    <row r="51" spans="1:9" x14ac:dyDescent="0.25">
      <c r="A51" s="1"/>
      <c r="B51" s="1"/>
      <c r="C51" s="1" t="s">
        <v>52</v>
      </c>
      <c r="D51" s="1" t="s">
        <v>50</v>
      </c>
      <c r="E51" s="11"/>
      <c r="F51" s="1"/>
      <c r="G51" s="5"/>
      <c r="H51" s="16">
        <v>2200</v>
      </c>
      <c r="I51" s="16">
        <v>2300</v>
      </c>
    </row>
    <row r="52" spans="1:9" x14ac:dyDescent="0.25">
      <c r="A52" s="1"/>
      <c r="B52" s="1"/>
      <c r="C52" s="1" t="s">
        <v>53</v>
      </c>
      <c r="D52" s="1" t="s">
        <v>51</v>
      </c>
      <c r="E52" s="11"/>
      <c r="F52" s="1"/>
      <c r="G52" s="5"/>
      <c r="H52" s="16"/>
      <c r="I52" s="16"/>
    </row>
    <row r="53" spans="1:9" x14ac:dyDescent="0.25">
      <c r="A53" s="1"/>
      <c r="B53" s="1"/>
      <c r="C53" s="1"/>
      <c r="D53" s="1"/>
      <c r="E53" s="11"/>
      <c r="F53" s="1"/>
      <c r="G53" s="5"/>
      <c r="H53" s="20">
        <f>SUM(H48:H52)</f>
        <v>68900</v>
      </c>
      <c r="I53" s="20">
        <f>SUM(I48:I52)</f>
        <v>73355</v>
      </c>
    </row>
    <row r="54" spans="1:9" x14ac:dyDescent="0.25">
      <c r="A54" s="1"/>
      <c r="B54" s="1"/>
      <c r="C54" s="1"/>
      <c r="D54" s="7" t="s">
        <v>56</v>
      </c>
      <c r="E54" s="11"/>
      <c r="F54" s="1"/>
      <c r="G54" s="5"/>
      <c r="H54" s="16"/>
      <c r="I54" s="16"/>
    </row>
    <row r="55" spans="1:9" x14ac:dyDescent="0.25">
      <c r="A55" s="1"/>
      <c r="B55" s="1"/>
      <c r="C55" s="1"/>
      <c r="D55" s="7"/>
      <c r="E55" s="11"/>
      <c r="F55" s="1"/>
      <c r="G55" s="5"/>
      <c r="H55" s="16"/>
      <c r="I55" s="16"/>
    </row>
    <row r="56" spans="1:9" x14ac:dyDescent="0.25">
      <c r="A56" s="1"/>
      <c r="B56" s="1"/>
      <c r="C56" s="1"/>
      <c r="D56" s="7" t="s">
        <v>107</v>
      </c>
      <c r="E56" s="11"/>
      <c r="F56" s="1"/>
      <c r="G56" s="5"/>
      <c r="H56" s="16">
        <f>H46-H53</f>
        <v>103100</v>
      </c>
      <c r="I56" s="16">
        <f>I46-I53</f>
        <v>108145</v>
      </c>
    </row>
    <row r="57" spans="1:9" x14ac:dyDescent="0.25">
      <c r="A57" s="1"/>
      <c r="B57" s="1"/>
      <c r="C57" s="1"/>
      <c r="D57" s="1"/>
      <c r="E57" s="11"/>
      <c r="F57" s="1"/>
      <c r="G57" s="5"/>
      <c r="H57" s="16"/>
      <c r="I57" s="16"/>
    </row>
    <row r="58" spans="1:9" x14ac:dyDescent="0.25">
      <c r="A58" s="1"/>
      <c r="B58" s="1"/>
      <c r="C58" s="1" t="s">
        <v>57</v>
      </c>
      <c r="D58" s="1" t="s">
        <v>58</v>
      </c>
      <c r="E58" s="11"/>
      <c r="F58" s="1"/>
      <c r="G58" s="5"/>
      <c r="H58" s="16">
        <v>85000</v>
      </c>
      <c r="I58" s="16">
        <v>78000</v>
      </c>
    </row>
    <row r="59" spans="1:9" x14ac:dyDescent="0.25">
      <c r="A59" s="1"/>
      <c r="B59" s="1"/>
      <c r="C59" s="1" t="s">
        <v>63</v>
      </c>
      <c r="D59" s="1" t="s">
        <v>59</v>
      </c>
      <c r="E59" s="11"/>
      <c r="F59" s="1"/>
      <c r="G59" s="5"/>
      <c r="H59" s="16">
        <v>6500</v>
      </c>
      <c r="I59" s="16">
        <v>6000</v>
      </c>
    </row>
    <row r="60" spans="1:9" x14ac:dyDescent="0.25">
      <c r="A60" s="1"/>
      <c r="B60" s="1"/>
      <c r="C60" s="1" t="s">
        <v>64</v>
      </c>
      <c r="D60" s="1" t="s">
        <v>60</v>
      </c>
      <c r="E60" s="11"/>
      <c r="F60" s="1"/>
      <c r="G60" s="5"/>
      <c r="H60" s="16">
        <v>1100</v>
      </c>
      <c r="I60" s="16">
        <v>900</v>
      </c>
    </row>
    <row r="61" spans="1:9" x14ac:dyDescent="0.25">
      <c r="A61" s="1"/>
      <c r="B61" s="1"/>
      <c r="C61" s="1" t="s">
        <v>65</v>
      </c>
      <c r="D61" s="1" t="s">
        <v>61</v>
      </c>
      <c r="E61" s="11"/>
      <c r="F61" s="1"/>
      <c r="G61" s="5"/>
      <c r="H61" s="16">
        <v>500</v>
      </c>
      <c r="I61" s="16">
        <v>500</v>
      </c>
    </row>
    <row r="62" spans="1:9" x14ac:dyDescent="0.25">
      <c r="A62" s="1"/>
      <c r="B62" s="1"/>
      <c r="C62" s="1" t="s">
        <v>66</v>
      </c>
      <c r="D62" s="1" t="s">
        <v>62</v>
      </c>
      <c r="E62" s="11"/>
      <c r="F62" s="1"/>
      <c r="G62" s="5"/>
      <c r="H62" s="16"/>
      <c r="I62" s="16"/>
    </row>
    <row r="63" spans="1:9" x14ac:dyDescent="0.25">
      <c r="A63" s="1"/>
      <c r="B63" s="1"/>
      <c r="C63" s="1" t="s">
        <v>145</v>
      </c>
      <c r="D63" s="1" t="s">
        <v>144</v>
      </c>
      <c r="E63" s="11"/>
      <c r="F63" s="1"/>
      <c r="G63" s="5"/>
      <c r="H63" s="16">
        <v>2000</v>
      </c>
      <c r="I63" s="16">
        <v>2500</v>
      </c>
    </row>
    <row r="64" spans="1:9" x14ac:dyDescent="0.25">
      <c r="A64" s="1"/>
      <c r="B64" s="1"/>
      <c r="C64" s="1"/>
      <c r="D64" s="7" t="s">
        <v>67</v>
      </c>
      <c r="E64" s="11"/>
      <c r="F64" s="1"/>
      <c r="G64" s="5"/>
      <c r="H64" s="20">
        <f>SUM(H58:H63)</f>
        <v>95100</v>
      </c>
      <c r="I64" s="20">
        <f>SUM(I58:I63)</f>
        <v>87900</v>
      </c>
    </row>
    <row r="65" spans="1:9" x14ac:dyDescent="0.25">
      <c r="A65" s="1"/>
      <c r="B65" s="1"/>
      <c r="C65" s="1"/>
      <c r="D65" s="1"/>
      <c r="E65" s="11"/>
      <c r="F65" s="1"/>
      <c r="G65" s="5"/>
      <c r="H65" s="16"/>
      <c r="I65" s="16"/>
    </row>
    <row r="66" spans="1:9" x14ac:dyDescent="0.25">
      <c r="A66" s="1"/>
      <c r="B66" s="1"/>
      <c r="C66" s="1"/>
      <c r="D66" s="8" t="s">
        <v>68</v>
      </c>
      <c r="E66" s="11"/>
      <c r="F66" s="1"/>
      <c r="G66" s="5"/>
      <c r="H66" s="16"/>
      <c r="I66" s="16"/>
    </row>
    <row r="67" spans="1:9" x14ac:dyDescent="0.25">
      <c r="A67" s="1"/>
      <c r="B67" s="1"/>
      <c r="C67" s="1" t="s">
        <v>73</v>
      </c>
      <c r="D67" s="1" t="s">
        <v>69</v>
      </c>
      <c r="E67" s="11"/>
      <c r="F67" s="1"/>
      <c r="G67" s="5"/>
      <c r="H67" s="16">
        <v>2500</v>
      </c>
      <c r="I67" s="16">
        <v>2700</v>
      </c>
    </row>
    <row r="68" spans="1:9" x14ac:dyDescent="0.25">
      <c r="A68" s="1"/>
      <c r="B68" s="1"/>
      <c r="C68" s="1" t="s">
        <v>74</v>
      </c>
      <c r="D68" s="1" t="s">
        <v>70</v>
      </c>
      <c r="E68" s="11"/>
      <c r="F68" s="1"/>
      <c r="G68" s="5"/>
      <c r="H68" s="16">
        <v>12000</v>
      </c>
      <c r="I68" s="16">
        <v>15000</v>
      </c>
    </row>
    <row r="69" spans="1:9" x14ac:dyDescent="0.25">
      <c r="A69" s="1"/>
      <c r="B69" s="1"/>
      <c r="C69" s="1" t="s">
        <v>75</v>
      </c>
      <c r="D69" s="1" t="s">
        <v>71</v>
      </c>
      <c r="E69" s="11"/>
      <c r="F69" s="1"/>
      <c r="G69" s="5"/>
      <c r="H69" s="16">
        <v>1500</v>
      </c>
      <c r="I69" s="16">
        <v>2700</v>
      </c>
    </row>
    <row r="70" spans="1:9" x14ac:dyDescent="0.25">
      <c r="A70" s="1"/>
      <c r="B70" s="1"/>
      <c r="C70" s="1" t="s">
        <v>76</v>
      </c>
      <c r="D70" s="1" t="s">
        <v>72</v>
      </c>
      <c r="E70" s="11"/>
      <c r="F70" s="1"/>
      <c r="G70" s="5"/>
      <c r="H70" s="16">
        <v>300</v>
      </c>
      <c r="I70" s="16">
        <v>900</v>
      </c>
    </row>
    <row r="71" spans="1:9" x14ac:dyDescent="0.25">
      <c r="A71" s="1"/>
      <c r="B71" s="1"/>
      <c r="C71" s="1" t="s">
        <v>117</v>
      </c>
      <c r="D71" s="1" t="s">
        <v>116</v>
      </c>
      <c r="E71" s="11"/>
      <c r="F71" s="1"/>
      <c r="G71" s="5"/>
      <c r="H71" s="16">
        <v>750</v>
      </c>
      <c r="I71" s="16">
        <v>700</v>
      </c>
    </row>
    <row r="72" spans="1:9" x14ac:dyDescent="0.25">
      <c r="A72" s="1"/>
      <c r="B72" s="1"/>
      <c r="C72" s="1" t="s">
        <v>139</v>
      </c>
      <c r="D72" s="1" t="s">
        <v>138</v>
      </c>
      <c r="E72" s="11"/>
      <c r="F72" s="1"/>
      <c r="G72" s="5"/>
      <c r="H72" s="16">
        <v>250</v>
      </c>
      <c r="I72" s="16">
        <v>400</v>
      </c>
    </row>
    <row r="73" spans="1:9" x14ac:dyDescent="0.25">
      <c r="A73" s="1"/>
      <c r="B73" s="1"/>
      <c r="C73" s="1"/>
      <c r="D73" s="1" t="s">
        <v>108</v>
      </c>
      <c r="E73" s="11"/>
      <c r="F73" s="1"/>
      <c r="G73" s="5"/>
      <c r="H73" s="20">
        <f>SUM(H67:H72)</f>
        <v>17300</v>
      </c>
      <c r="I73" s="20">
        <f>SUM(I67:I72)</f>
        <v>22400</v>
      </c>
    </row>
    <row r="74" spans="1:9" x14ac:dyDescent="0.25">
      <c r="A74" s="1"/>
      <c r="B74" s="1"/>
      <c r="C74" s="1"/>
      <c r="D74" s="1"/>
      <c r="E74" s="11"/>
      <c r="F74" s="1"/>
      <c r="G74" s="5"/>
      <c r="H74" s="16"/>
      <c r="I74" s="16"/>
    </row>
    <row r="75" spans="1:9" x14ac:dyDescent="0.25">
      <c r="A75" s="1"/>
      <c r="B75" s="1"/>
      <c r="C75" s="1"/>
      <c r="D75" s="8" t="s">
        <v>77</v>
      </c>
      <c r="E75" s="11"/>
      <c r="F75" s="1"/>
      <c r="G75" s="5"/>
      <c r="H75" s="16"/>
      <c r="I75" s="16"/>
    </row>
    <row r="76" spans="1:9" x14ac:dyDescent="0.25">
      <c r="A76" s="1"/>
      <c r="B76" s="1"/>
      <c r="C76" s="1" t="s">
        <v>83</v>
      </c>
      <c r="D76" s="1" t="s">
        <v>78</v>
      </c>
      <c r="E76" s="11"/>
      <c r="F76" s="1"/>
      <c r="G76" s="5"/>
      <c r="H76" s="16">
        <v>3500</v>
      </c>
      <c r="I76" s="16">
        <v>4000</v>
      </c>
    </row>
    <row r="77" spans="1:9" x14ac:dyDescent="0.25">
      <c r="A77" s="1"/>
      <c r="B77" s="1"/>
      <c r="C77" s="1" t="s">
        <v>84</v>
      </c>
      <c r="D77" s="1" t="s">
        <v>79</v>
      </c>
      <c r="E77" s="11"/>
      <c r="F77" s="1"/>
      <c r="G77" s="5"/>
      <c r="H77" s="16">
        <v>1200</v>
      </c>
      <c r="I77" s="16">
        <v>1100</v>
      </c>
    </row>
    <row r="78" spans="1:9" x14ac:dyDescent="0.25">
      <c r="A78" s="1"/>
      <c r="B78" s="1"/>
      <c r="C78" s="1" t="s">
        <v>85</v>
      </c>
      <c r="D78" s="1" t="s">
        <v>80</v>
      </c>
      <c r="E78" s="11"/>
      <c r="F78" s="1"/>
      <c r="G78" s="5"/>
      <c r="H78" s="16">
        <v>4500</v>
      </c>
      <c r="I78" s="16">
        <v>4400</v>
      </c>
    </row>
    <row r="79" spans="1:9" x14ac:dyDescent="0.25">
      <c r="A79" s="1"/>
      <c r="B79" s="1"/>
      <c r="C79" s="1" t="s">
        <v>86</v>
      </c>
      <c r="D79" s="1" t="s">
        <v>81</v>
      </c>
      <c r="E79" s="11"/>
      <c r="F79" s="1"/>
      <c r="G79" s="5"/>
      <c r="H79" s="16">
        <v>8400</v>
      </c>
      <c r="I79" s="16">
        <v>9500</v>
      </c>
    </row>
    <row r="80" spans="1:9" x14ac:dyDescent="0.25">
      <c r="A80" s="1"/>
      <c r="B80" s="1"/>
      <c r="C80" s="1" t="s">
        <v>87</v>
      </c>
      <c r="D80" s="1" t="s">
        <v>118</v>
      </c>
      <c r="E80" s="11"/>
      <c r="F80" s="1"/>
      <c r="G80" s="5"/>
      <c r="H80" s="16">
        <v>750</v>
      </c>
      <c r="I80" s="16">
        <v>800</v>
      </c>
    </row>
    <row r="81" spans="1:9" x14ac:dyDescent="0.25">
      <c r="A81" s="1"/>
      <c r="B81" s="1"/>
      <c r="C81" s="1" t="s">
        <v>119</v>
      </c>
      <c r="D81" s="1" t="s">
        <v>82</v>
      </c>
      <c r="E81" s="11"/>
      <c r="F81" s="1"/>
      <c r="G81" s="5"/>
      <c r="H81" s="16">
        <v>500</v>
      </c>
      <c r="I81" s="16">
        <v>1300</v>
      </c>
    </row>
    <row r="82" spans="1:9" x14ac:dyDescent="0.25">
      <c r="A82" s="1"/>
      <c r="B82" s="1"/>
      <c r="C82" s="1"/>
      <c r="D82" s="1" t="s">
        <v>109</v>
      </c>
      <c r="E82" s="11"/>
      <c r="F82" s="1"/>
      <c r="G82" s="5"/>
      <c r="H82" s="20">
        <f>SUM(H76:H81)</f>
        <v>18850</v>
      </c>
      <c r="I82" s="20">
        <f>SUM(I76:I81)</f>
        <v>21100</v>
      </c>
    </row>
    <row r="83" spans="1:9" x14ac:dyDescent="0.25">
      <c r="A83" s="1"/>
      <c r="B83" s="1"/>
      <c r="C83" s="1"/>
      <c r="D83" s="1"/>
      <c r="E83" s="11"/>
      <c r="F83" s="1"/>
      <c r="G83" s="5"/>
      <c r="H83" s="16"/>
      <c r="I83" s="16"/>
    </row>
    <row r="84" spans="1:9" x14ac:dyDescent="0.25">
      <c r="A84" s="1"/>
      <c r="B84" s="1"/>
      <c r="C84" s="1"/>
      <c r="D84" s="8" t="s">
        <v>88</v>
      </c>
      <c r="E84" s="11"/>
      <c r="F84" s="1"/>
      <c r="G84" s="5"/>
      <c r="H84" s="16"/>
      <c r="I84" s="16"/>
    </row>
    <row r="85" spans="1:9" x14ac:dyDescent="0.25">
      <c r="A85" s="1"/>
      <c r="B85" s="1"/>
      <c r="C85" s="1" t="s">
        <v>98</v>
      </c>
      <c r="D85" s="1" t="s">
        <v>89</v>
      </c>
      <c r="E85" s="11"/>
      <c r="F85" s="1"/>
      <c r="G85" s="5"/>
      <c r="H85" s="16">
        <v>500</v>
      </c>
      <c r="I85" s="16">
        <v>400</v>
      </c>
    </row>
    <row r="86" spans="1:9" x14ac:dyDescent="0.25">
      <c r="A86" s="1"/>
      <c r="B86" s="1"/>
      <c r="C86" s="1" t="s">
        <v>99</v>
      </c>
      <c r="D86" s="1" t="s">
        <v>90</v>
      </c>
      <c r="E86" s="11"/>
      <c r="F86" s="1"/>
      <c r="G86" s="5"/>
      <c r="H86" s="16">
        <v>100</v>
      </c>
      <c r="I86" s="16">
        <v>100</v>
      </c>
    </row>
    <row r="87" spans="1:9" x14ac:dyDescent="0.25">
      <c r="A87" s="1"/>
      <c r="B87" s="1"/>
      <c r="C87" s="1" t="s">
        <v>100</v>
      </c>
      <c r="D87" s="1" t="s">
        <v>91</v>
      </c>
      <c r="E87" s="11"/>
      <c r="F87" s="1"/>
      <c r="G87" s="5"/>
      <c r="H87" s="16">
        <v>200</v>
      </c>
      <c r="I87" s="16">
        <v>250</v>
      </c>
    </row>
    <row r="88" spans="1:9" x14ac:dyDescent="0.25">
      <c r="A88" s="1"/>
      <c r="B88" s="1"/>
      <c r="C88" s="1" t="s">
        <v>101</v>
      </c>
      <c r="D88" s="1" t="s">
        <v>92</v>
      </c>
      <c r="E88" s="11"/>
      <c r="F88" s="1"/>
      <c r="G88" s="5"/>
      <c r="H88" s="16">
        <v>3000</v>
      </c>
      <c r="I88" s="16">
        <v>2800</v>
      </c>
    </row>
    <row r="89" spans="1:9" x14ac:dyDescent="0.25">
      <c r="A89" s="1"/>
      <c r="B89" s="1"/>
      <c r="C89" s="1" t="s">
        <v>102</v>
      </c>
      <c r="D89" s="1" t="s">
        <v>93</v>
      </c>
      <c r="E89" s="11"/>
      <c r="F89" s="1"/>
      <c r="G89" s="5"/>
      <c r="H89" s="16">
        <v>500</v>
      </c>
      <c r="I89" s="16">
        <v>500</v>
      </c>
    </row>
    <row r="90" spans="1:9" x14ac:dyDescent="0.25">
      <c r="A90" s="1"/>
      <c r="B90" s="1"/>
      <c r="C90" s="1" t="s">
        <v>103</v>
      </c>
      <c r="D90" s="1" t="s">
        <v>94</v>
      </c>
      <c r="E90" s="11"/>
      <c r="F90" s="1"/>
      <c r="G90" s="5"/>
      <c r="H90" s="16">
        <v>3000</v>
      </c>
      <c r="I90" s="16">
        <v>2900</v>
      </c>
    </row>
    <row r="91" spans="1:9" x14ac:dyDescent="0.25">
      <c r="A91" s="1"/>
      <c r="B91" s="1"/>
      <c r="C91" s="1" t="s">
        <v>104</v>
      </c>
      <c r="D91" s="1" t="s">
        <v>95</v>
      </c>
      <c r="E91" s="11"/>
      <c r="F91" s="1"/>
      <c r="G91" s="5"/>
      <c r="H91" s="16">
        <v>2500</v>
      </c>
      <c r="I91" s="16">
        <v>2200</v>
      </c>
    </row>
    <row r="92" spans="1:9" x14ac:dyDescent="0.25">
      <c r="A92" s="1"/>
      <c r="B92" s="1"/>
      <c r="C92" s="1" t="s">
        <v>105</v>
      </c>
      <c r="D92" s="1" t="s">
        <v>96</v>
      </c>
      <c r="E92" s="11"/>
      <c r="F92" s="1"/>
      <c r="G92" s="5"/>
      <c r="H92" s="16">
        <v>350</v>
      </c>
      <c r="I92" s="16">
        <v>300</v>
      </c>
    </row>
    <row r="93" spans="1:9" x14ac:dyDescent="0.25">
      <c r="A93" s="1"/>
      <c r="B93" s="1"/>
      <c r="C93" s="1" t="s">
        <v>106</v>
      </c>
      <c r="D93" s="1" t="s">
        <v>97</v>
      </c>
      <c r="E93" s="11"/>
      <c r="F93" s="1"/>
      <c r="G93" s="5"/>
      <c r="H93" s="16">
        <v>5000</v>
      </c>
      <c r="I93" s="16">
        <v>4500</v>
      </c>
    </row>
    <row r="94" spans="1:9" x14ac:dyDescent="0.25">
      <c r="A94" s="1"/>
      <c r="B94" s="1"/>
      <c r="C94" s="1" t="s">
        <v>130</v>
      </c>
      <c r="D94" s="1" t="s">
        <v>140</v>
      </c>
      <c r="E94" s="11"/>
      <c r="F94" s="1"/>
      <c r="G94" s="5"/>
      <c r="H94" s="16"/>
      <c r="I94" s="16"/>
    </row>
    <row r="95" spans="1:9" x14ac:dyDescent="0.25">
      <c r="A95" s="1"/>
      <c r="B95" s="1"/>
      <c r="C95" s="1"/>
      <c r="D95" s="1" t="s">
        <v>110</v>
      </c>
      <c r="E95" s="11"/>
      <c r="F95" s="1"/>
      <c r="G95" s="5"/>
      <c r="H95" s="20">
        <f>SUM(H85:H93)</f>
        <v>15150</v>
      </c>
      <c r="I95" s="20">
        <f>SUM(I85:I93)</f>
        <v>13950</v>
      </c>
    </row>
    <row r="96" spans="1:9" x14ac:dyDescent="0.25">
      <c r="A96" s="1"/>
      <c r="B96" s="1"/>
      <c r="C96" s="1"/>
      <c r="E96" s="11"/>
      <c r="F96" s="1"/>
      <c r="G96" s="5"/>
      <c r="H96" s="16"/>
      <c r="I96" s="16"/>
    </row>
    <row r="97" spans="1:9" x14ac:dyDescent="0.25">
      <c r="A97" s="1"/>
      <c r="B97" s="1"/>
      <c r="C97" s="1"/>
      <c r="D97" s="1" t="s">
        <v>108</v>
      </c>
      <c r="E97" s="11"/>
      <c r="F97" s="1"/>
      <c r="G97" s="5"/>
      <c r="H97" s="16">
        <f>H64+H73+H82+H95</f>
        <v>146400</v>
      </c>
      <c r="I97" s="16">
        <f>I64+I73+I82+I95</f>
        <v>145350</v>
      </c>
    </row>
    <row r="98" spans="1:9" x14ac:dyDescent="0.25">
      <c r="A98" s="1"/>
      <c r="B98" s="1"/>
      <c r="C98" s="1"/>
      <c r="D98" s="1"/>
      <c r="E98" s="11"/>
      <c r="F98" s="1"/>
      <c r="G98" s="5"/>
      <c r="H98" s="16"/>
      <c r="I98" s="16"/>
    </row>
    <row r="99" spans="1:9" x14ac:dyDescent="0.25">
      <c r="A99" s="1"/>
      <c r="B99" s="1"/>
      <c r="C99" s="1"/>
      <c r="D99" s="1" t="s">
        <v>111</v>
      </c>
      <c r="E99" s="11"/>
      <c r="F99" s="1"/>
      <c r="G99" s="5"/>
      <c r="H99" s="16">
        <f>SUM(H56-H97)</f>
        <v>-43300</v>
      </c>
      <c r="I99" s="16">
        <f>SUM(I56-I97)</f>
        <v>-37205</v>
      </c>
    </row>
    <row r="101" spans="1:9" x14ac:dyDescent="0.25">
      <c r="A101" s="1"/>
      <c r="B101" s="1"/>
      <c r="C101" s="1"/>
      <c r="D101" s="8" t="s">
        <v>112</v>
      </c>
      <c r="E101" s="11"/>
      <c r="F101" s="1"/>
      <c r="G101" s="5"/>
      <c r="H101" s="16"/>
      <c r="I101" s="16"/>
    </row>
    <row r="102" spans="1:9" x14ac:dyDescent="0.25">
      <c r="A102" s="1"/>
      <c r="B102" s="1"/>
      <c r="C102" s="1" t="s">
        <v>123</v>
      </c>
      <c r="D102" s="1" t="s">
        <v>113</v>
      </c>
      <c r="E102" s="11"/>
      <c r="F102" s="1"/>
      <c r="G102" s="5"/>
      <c r="H102" s="16">
        <v>250</v>
      </c>
      <c r="I102" s="16">
        <v>300</v>
      </c>
    </row>
    <row r="103" spans="1:9" x14ac:dyDescent="0.25">
      <c r="A103" s="1"/>
      <c r="B103" s="1"/>
      <c r="C103" s="1" t="s">
        <v>124</v>
      </c>
      <c r="D103" s="1" t="s">
        <v>114</v>
      </c>
      <c r="E103" s="11"/>
      <c r="F103" s="1"/>
      <c r="G103" s="5"/>
      <c r="H103" s="16">
        <v>1200</v>
      </c>
      <c r="I103" s="16">
        <v>1800</v>
      </c>
    </row>
    <row r="104" spans="1:9" x14ac:dyDescent="0.25">
      <c r="C104" s="1" t="s">
        <v>125</v>
      </c>
      <c r="D104" s="1" t="s">
        <v>115</v>
      </c>
      <c r="H104" s="16">
        <v>600</v>
      </c>
      <c r="I104" s="16">
        <v>1100</v>
      </c>
    </row>
    <row r="105" spans="1:9" x14ac:dyDescent="0.25">
      <c r="C105" s="1" t="s">
        <v>126</v>
      </c>
      <c r="D105" s="1" t="s">
        <v>122</v>
      </c>
      <c r="H105" s="16">
        <v>-2400</v>
      </c>
      <c r="I105" s="16">
        <v>-2300</v>
      </c>
    </row>
    <row r="106" spans="1:9" x14ac:dyDescent="0.25">
      <c r="C106" s="1" t="s">
        <v>127</v>
      </c>
      <c r="D106" s="1" t="s">
        <v>120</v>
      </c>
      <c r="H106" s="16">
        <v>200</v>
      </c>
      <c r="I106" s="16">
        <v>500</v>
      </c>
    </row>
    <row r="107" spans="1:9" x14ac:dyDescent="0.25">
      <c r="C107" s="1" t="s">
        <v>128</v>
      </c>
      <c r="D107" s="1" t="s">
        <v>121</v>
      </c>
      <c r="H107" s="16">
        <v>100</v>
      </c>
      <c r="I107" s="16">
        <v>200</v>
      </c>
    </row>
    <row r="108" spans="1:9" x14ac:dyDescent="0.25">
      <c r="C108" s="1" t="s">
        <v>129</v>
      </c>
      <c r="D108" s="1" t="s">
        <v>151</v>
      </c>
      <c r="H108" s="16">
        <v>3500</v>
      </c>
      <c r="I108" s="16">
        <v>4000</v>
      </c>
    </row>
    <row r="109" spans="1:9" x14ac:dyDescent="0.25">
      <c r="C109" s="1"/>
      <c r="D109" s="1" t="s">
        <v>161</v>
      </c>
      <c r="H109" s="20">
        <f>SUM(H102:H108)</f>
        <v>3450</v>
      </c>
      <c r="I109" s="20">
        <f>SUM(I102:I108)</f>
        <v>5600</v>
      </c>
    </row>
    <row r="110" spans="1:9" x14ac:dyDescent="0.25">
      <c r="H110" s="16"/>
      <c r="I110" s="16"/>
    </row>
    <row r="111" spans="1:9" x14ac:dyDescent="0.25">
      <c r="D111" s="8" t="s">
        <v>133</v>
      </c>
      <c r="H111" s="16"/>
      <c r="I111" s="16"/>
    </row>
    <row r="112" spans="1:9" x14ac:dyDescent="0.25">
      <c r="C112">
        <v>601000</v>
      </c>
      <c r="D112" s="1" t="s">
        <v>141</v>
      </c>
      <c r="H112" s="16">
        <v>75000</v>
      </c>
      <c r="I112" s="16">
        <v>76000</v>
      </c>
    </row>
    <row r="113" spans="3:9" x14ac:dyDescent="0.25">
      <c r="C113">
        <v>601001</v>
      </c>
      <c r="D113" s="1" t="s">
        <v>142</v>
      </c>
      <c r="H113" s="16">
        <v>110000</v>
      </c>
      <c r="I113" s="16">
        <v>90000</v>
      </c>
    </row>
    <row r="114" spans="3:9" x14ac:dyDescent="0.25">
      <c r="C114">
        <v>601002</v>
      </c>
      <c r="D114" s="1" t="s">
        <v>143</v>
      </c>
      <c r="H114" s="16"/>
      <c r="I114" s="16"/>
    </row>
    <row r="115" spans="3:9" x14ac:dyDescent="0.25">
      <c r="C115">
        <v>601003</v>
      </c>
      <c r="D115" s="1" t="s">
        <v>131</v>
      </c>
      <c r="H115" s="16">
        <v>-10000</v>
      </c>
      <c r="I115" s="16">
        <v>-8500</v>
      </c>
    </row>
    <row r="116" spans="3:9" x14ac:dyDescent="0.25">
      <c r="C116">
        <v>601004</v>
      </c>
      <c r="D116" s="1" t="s">
        <v>135</v>
      </c>
      <c r="H116" s="16">
        <v>-60000</v>
      </c>
      <c r="I116" s="16">
        <v>-48900</v>
      </c>
    </row>
    <row r="117" spans="3:9" x14ac:dyDescent="0.25">
      <c r="C117">
        <v>601005</v>
      </c>
      <c r="D117" s="1" t="s">
        <v>132</v>
      </c>
      <c r="H117" s="16"/>
      <c r="I117" s="16"/>
    </row>
    <row r="118" spans="3:9" x14ac:dyDescent="0.25">
      <c r="H118" s="16"/>
      <c r="I118" s="16"/>
    </row>
    <row r="119" spans="3:9" x14ac:dyDescent="0.25">
      <c r="D119" s="1" t="s">
        <v>134</v>
      </c>
      <c r="H119" s="20">
        <f>SUM(H112:H118)</f>
        <v>115000</v>
      </c>
      <c r="I119" s="20">
        <f>SUM(I112:I118)</f>
        <v>108600</v>
      </c>
    </row>
    <row r="120" spans="3:9" x14ac:dyDescent="0.25">
      <c r="H120" s="16"/>
      <c r="I120" s="16"/>
    </row>
    <row r="121" spans="3:9" ht="15.75" thickBot="1" x14ac:dyDescent="0.3">
      <c r="D121" s="1" t="s">
        <v>136</v>
      </c>
      <c r="H121" s="22">
        <f>H99-H109+H119</f>
        <v>68250</v>
      </c>
      <c r="I121" s="22">
        <f>I99-I109+I119</f>
        <v>65795</v>
      </c>
    </row>
    <row r="122" spans="3:9" ht="15.75" thickTop="1" x14ac:dyDescent="0.25">
      <c r="H122" s="16"/>
      <c r="I122" s="16"/>
    </row>
    <row r="123" spans="3:9" x14ac:dyDescent="0.25">
      <c r="H123" s="16"/>
      <c r="I123" s="16"/>
    </row>
    <row r="124" spans="3:9" x14ac:dyDescent="0.25">
      <c r="H124" s="16"/>
      <c r="I124" s="16"/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VFW Chart of accounts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MaryEllen Denny</dc:creator>
  <cp:lastModifiedBy>Cynthia Lewis</cp:lastModifiedBy>
  <cp:lastPrinted>2025-06-18T19:29:35Z</cp:lastPrinted>
  <dcterms:created xsi:type="dcterms:W3CDTF">2024-12-19T15:22:45Z</dcterms:created>
  <dcterms:modified xsi:type="dcterms:W3CDTF">2025-08-18T14:24:54Z</dcterms:modified>
</cp:coreProperties>
</file>